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<sst xmlns="http://schemas.openxmlformats.org/spreadsheetml/2006/main" count="160" uniqueCount="160">
  <si>
    <t xml:space="preserve">И Н Ф О Р М А Ц И Я</t>
  </si>
  <si>
    <t xml:space="preserve">об  исполнении  бюджета Тяжинского муниципального округа</t>
  </si>
  <si>
    <t xml:space="preserve">за первое полугодие 2025 года в сравнении с соответствующим периодом 2024 года</t>
  </si>
  <si>
    <t xml:space="preserve">(тыс.руб.)</t>
  </si>
  <si>
    <t xml:space="preserve">Наименование показателя</t>
  </si>
  <si>
    <t xml:space="preserve">Код БК</t>
  </si>
  <si>
    <t xml:space="preserve">Исполнено за первое полугодие</t>
  </si>
  <si>
    <t xml:space="preserve">% исполнения 2025 года в сравнении с соответствующим периодом 2024 года</t>
  </si>
  <si>
    <t xml:space="preserve">1</t>
  </si>
  <si>
    <t xml:space="preserve">НАЛОГОВЫЕ И НЕНАЛОГОВЫЕ ДОХОДЫ</t>
  </si>
  <si>
    <t xml:space="preserve">1 00 00000 00 0000 000</t>
  </si>
  <si>
    <t xml:space="preserve">Налог на доходы физических лиц</t>
  </si>
  <si>
    <t xml:space="preserve">1 01 02000 01 0000 110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</si>
  <si>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</si>
  <si>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1 03 02000 01 0000 110</t>
  </si>
  <si>
    <t xml:space="preserve">Налог, взимаемый в связи с применением упрощенной системы налогообложения</t>
  </si>
  <si>
    <t xml:space="preserve">1 05 01000 00 0000 110</t>
  </si>
  <si>
    <t xml:space="preserve">Единый налог на вмененный доход для отдельных видов деятельности</t>
  </si>
  <si>
    <t xml:space="preserve">1 05 02000 02 0000 110</t>
  </si>
  <si>
    <t xml:space="preserve">Единый сельскохозяйственный налог</t>
  </si>
  <si>
    <t xml:space="preserve">1 05 03000 01 0000 110</t>
  </si>
  <si>
    <t xml:space="preserve">Налог, взимаемый в связи с применением патентной системы налогообложения</t>
  </si>
  <si>
    <t xml:space="preserve">1 05 04000 02 0000 110</t>
  </si>
  <si>
    <t xml:space="preserve">Налог на имущество физических лиц</t>
  </si>
  <si>
    <t xml:space="preserve">1 06 01000 00 0000 110</t>
  </si>
  <si>
    <t xml:space="preserve">Транспортный налог
</t>
  </si>
  <si>
    <t xml:space="preserve">1 06 04000 02 0000 110</t>
  </si>
  <si>
    <t xml:space="preserve">Земельный налог</t>
  </si>
  <si>
    <t xml:space="preserve">1 06 06000 00 0000 110</t>
  </si>
  <si>
    <t xml:space="preserve">Государственная пошлина</t>
  </si>
  <si>
    <t xml:space="preserve">1 08 00000 00 0000 000</t>
  </si>
  <si>
    <t xml:space="preserve">Доходы от использования имущества находящегося в государственной и муниципальной собственности</t>
  </si>
  <si>
    <t xml:space="preserve">1 11 00000 00 0000 000</t>
  </si>
  <si>
    <t xml:space="preserve">Платежи при пользовании природными ресурсами</t>
  </si>
  <si>
    <t xml:space="preserve">1 12 00000 00 0000 000</t>
  </si>
  <si>
    <t xml:space="preserve">Доходы от оказания платных услуг и компенсации затрат государства</t>
  </si>
  <si>
    <t xml:space="preserve">1 13 00000 00 0000 000</t>
  </si>
  <si>
    <t xml:space="preserve">Доходы от продажи материальных и нематериальных активов</t>
  </si>
  <si>
    <t xml:space="preserve">1 14 00000 00 0000 000</t>
  </si>
  <si>
    <t xml:space="preserve">Штрафы, санкции, возмещение ущерба</t>
  </si>
  <si>
    <t xml:space="preserve">1 16 00000 00 0000 000</t>
  </si>
  <si>
    <t xml:space="preserve">Прочие неналоговые доходы</t>
  </si>
  <si>
    <t xml:space="preserve">1 17 00000 00 0000 000</t>
  </si>
  <si>
    <t xml:space="preserve">БЕЗВОЗМЕЗДНЫЕ ПОСТУПЛЕНИЯ</t>
  </si>
  <si>
    <t xml:space="preserve">2 00 00000 00 0000 000</t>
  </si>
  <si>
    <t xml:space="preserve">БЕЗВОЗМЕЗДНЫЕ ПОСТУПЛЕНИЯ ОТ ДРУГИХ БЮДЖЕТОВ БЮДЖЕТНОЙ СИСТЕМЫ РОССИЙСКОЙ ФЕДЕРАЦИИ</t>
  </si>
  <si>
    <t xml:space="preserve">2 02 00000 00 0000 000</t>
  </si>
  <si>
    <t xml:space="preserve">Дотации бюджетам бюджетной системы Российской Федерации</t>
  </si>
  <si>
    <t xml:space="preserve">2 02 10000 00 0000 150</t>
  </si>
  <si>
    <t xml:space="preserve">Субсидии бюджетам бюджетной системы Российской Федерации (межбюджетные субсидии)
</t>
  </si>
  <si>
    <t xml:space="preserve">2 02 20000 00 0000 150</t>
  </si>
  <si>
    <t xml:space="preserve">Субвенции бюджетам бюджетной системы Российской Федерации
</t>
  </si>
  <si>
    <t xml:space="preserve">2 02 30000 00 0000 150</t>
  </si>
  <si>
    <t xml:space="preserve">Иные межбюджетные трансферты</t>
  </si>
  <si>
    <t xml:space="preserve">2 02 40000 00 0000 150</t>
  </si>
  <si>
    <t xml:space="preserve">БЕЗВОЗМЕЗДНЫЕ ПОСТУПЛЕНИЯ ОТ ГОСУДАРСТВЕННЫХ (МУНИЦИПАЛЬНЫХ) ОРГАНИЗАЦИЙ</t>
  </si>
  <si>
    <t xml:space="preserve">2 03 00000 00 0000 000</t>
  </si>
  <si>
    <t xml:space="preserve">ПРЕДОСТАВЛЕНИЕ НЕГОСУДАРСТВЕННЫМИ ОРГАНИЗАЦИЯМИ ГРАНТОВ ДЛЯ ПОЛУЧАТЕЛЕЙ СРЕДСТВ БЮДЖЕТОВ МУНИЦИПАЛЬНЫХ ОКРУГОВ</t>
  </si>
  <si>
    <t xml:space="preserve">2 04 00000 00 0000 000</t>
  </si>
  <si>
    <t xml:space="preserve">ПРОЧИЕ БЕЗВОЗМЕЗДНЫЕ ПОСТУПЛЕНИЯ</t>
  </si>
  <si>
    <t xml:space="preserve">2 07 00000 00 0000 000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</si>
  <si>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</si>
  <si>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</si>
  <si>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ИТОГО ДОХОДОВ</t>
  </si>
  <si>
    <t xml:space="preserve">ОБЩЕГОСУДАРСТВЕННЫЕ ВОПРОСЫ</t>
  </si>
  <si>
    <t xml:space="preserve">01 00 00000 00000 000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</si>
  <si>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</si>
  <si>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01 02 00000 00000 000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</si>
  <si>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</si>
  <si>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01 03 00000 00000 000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</si>
  <si>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</si>
  <si>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01 04 00000 00000 000</t>
  </si>
  <si>
    <t xml:space="preserve">Судебная система</t>
  </si>
  <si>
    <t xml:space="preserve">01 05 00000 00000 000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</si>
  <si>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</si>
  <si>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01 06 00000 00000 000</t>
  </si>
  <si>
    <t xml:space="preserve">Обеспечение проведения выборов и референдумов</t>
  </si>
  <si>
    <t xml:space="preserve">01 07 00000 00000 000</t>
  </si>
  <si>
    <t xml:space="preserve">Другие общегосударственные вопросы</t>
  </si>
  <si>
    <t xml:space="preserve">01 13 00000 00000 000</t>
  </si>
  <si>
    <t xml:space="preserve">НАЦИОНАЛЬНАЯ ОБОРОНА</t>
  </si>
  <si>
    <t xml:space="preserve">02 00 00000 00000 000</t>
  </si>
  <si>
    <t xml:space="preserve">Мобилизационная и вневойсковая подготовка</t>
  </si>
  <si>
    <t xml:space="preserve">02 03 00000 00000 000</t>
  </si>
  <si>
    <t xml:space="preserve">НАЦИОНАЛЬНАЯ БЕЗОПАСНОСТЬ И ПРАВООХРАНИТЕЛЬНАЯ ДЕЯТЕЛЬНОСТЬ</t>
  </si>
  <si>
    <t xml:space="preserve">03 00 00000 00000 000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</si>
  <si>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</si>
  <si>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03 09 00000 00000 000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</si>
  <si>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</si>
  <si>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03 10 00000 00000 000</t>
  </si>
  <si>
    <t xml:space="preserve">Другие вопросы в области национальной безопасности и правоохранительной деятельности</t>
  </si>
  <si>
    <t xml:space="preserve">03 14 00000 00000 000</t>
  </si>
  <si>
    <t xml:space="preserve">НАЦИОНАЛЬНАЯ ЭКОНОМИКА</t>
  </si>
  <si>
    <t xml:space="preserve">04 00 00000 00000 000</t>
  </si>
  <si>
    <t xml:space="preserve">Топливно-энергетический комплекс</t>
  </si>
  <si>
    <t xml:space="preserve">04 02 00000 00000 000</t>
  </si>
  <si>
    <t xml:space="preserve">Сельское хозяйство и рыболовство</t>
  </si>
  <si>
    <t xml:space="preserve">04 05 00000 00000 000</t>
  </si>
  <si>
    <t xml:space="preserve">Дорожное хозяйство (дорожные фонды)</t>
  </si>
  <si>
    <t xml:space="preserve">04 09 00000 00000 000</t>
  </si>
  <si>
    <t xml:space="preserve">Другие вопросы в области национальной экономики</t>
  </si>
  <si>
    <t xml:space="preserve">04 12 00000 00000 000</t>
  </si>
  <si>
    <t xml:space="preserve">ЖИЛИЩНО-КОММУНАЛЬНОЕ ХОЗЯЙСТВО</t>
  </si>
  <si>
    <t xml:space="preserve">05 00 00000 00000 000</t>
  </si>
  <si>
    <t xml:space="preserve">Жилищное хозяйство</t>
  </si>
  <si>
    <t xml:space="preserve">05 01 00000 00000 000</t>
  </si>
  <si>
    <t xml:space="preserve">Коммунальное хозяйство</t>
  </si>
  <si>
    <t xml:space="preserve">05 02 00000 00000 000</t>
  </si>
  <si>
    <t xml:space="preserve">Благоустройство</t>
  </si>
  <si>
    <t xml:space="preserve">05 03 00000 00000 000</t>
  </si>
  <si>
    <t xml:space="preserve">ОХРАНА ОКРУЖАЮЩЕЙ СРЕДЫ</t>
  </si>
  <si>
    <t xml:space="preserve">06 00 00000 00000 000</t>
  </si>
  <si>
    <t xml:space="preserve">Другие вопросы в области окружающей среды</t>
  </si>
  <si>
    <t xml:space="preserve">06 05 00000 00000 000</t>
  </si>
  <si>
    <t xml:space="preserve">ОБРАЗОВАНИЕ</t>
  </si>
  <si>
    <t xml:space="preserve">07 00 00000 00000 000</t>
  </si>
  <si>
    <t xml:space="preserve">Дошкольное образование</t>
  </si>
  <si>
    <t xml:space="preserve">07 01 00000 00000 000</t>
  </si>
  <si>
    <t xml:space="preserve">Общее образование</t>
  </si>
  <si>
    <t xml:space="preserve">07 02 00000 00000 000</t>
  </si>
  <si>
    <t xml:space="preserve">Дополнительное образование детей</t>
  </si>
  <si>
    <t xml:space="preserve">07 03 00000 00000 000</t>
  </si>
  <si>
    <t xml:space="preserve">Профессиональная подготовка, переподготовка и повышение квалификации</t>
  </si>
  <si>
    <t xml:space="preserve">07 05 00000 00000 000</t>
  </si>
  <si>
    <t xml:space="preserve">Молодежная политика</t>
  </si>
  <si>
    <t xml:space="preserve">07 07 00000 00000 000</t>
  </si>
  <si>
    <t xml:space="preserve">Другие вопросы в области образования</t>
  </si>
  <si>
    <t xml:space="preserve">07 09 00000 00000 000</t>
  </si>
  <si>
    <t xml:space="preserve">КУЛЬТУРА,  КИНЕМАТОГРАФИЯ</t>
  </si>
  <si>
    <t xml:space="preserve">08 00 00000 00000 000</t>
  </si>
  <si>
    <t xml:space="preserve">Культура</t>
  </si>
  <si>
    <t xml:space="preserve">08 01 00000 00000 000</t>
  </si>
  <si>
    <t xml:space="preserve">Другие вопросы в области культуры, кинематографии</t>
  </si>
  <si>
    <t xml:space="preserve">08 04 00000 00000 000</t>
  </si>
  <si>
    <t xml:space="preserve">СОЦИАЛЬНАЯ ПОЛИТИКА</t>
  </si>
  <si>
    <t xml:space="preserve">10 00 00000 00000 000</t>
  </si>
  <si>
    <t xml:space="preserve">Пенсионное обеспечение</t>
  </si>
  <si>
    <t xml:space="preserve">10 01 00000 00000 000</t>
  </si>
  <si>
    <t xml:space="preserve">Социальное обслуживание населения</t>
  </si>
  <si>
    <t xml:space="preserve">10 02 00000 00000 000</t>
  </si>
  <si>
    <t xml:space="preserve">Социальное обеспечение населения</t>
  </si>
  <si>
    <t xml:space="preserve">10 03 00000 00000 000</t>
  </si>
  <si>
    <t xml:space="preserve">Охрана семьи и детства</t>
  </si>
  <si>
    <t xml:space="preserve">10 04 00000 00000 000</t>
  </si>
  <si>
    <t xml:space="preserve">Другие вопросы в области социальной политики</t>
  </si>
  <si>
    <t xml:space="preserve">10 06 00000 00000 000</t>
  </si>
  <si>
    <t xml:space="preserve">ФИЗИЧЕСКАЯ КУЛЬТУРА И СПОРТ</t>
  </si>
  <si>
    <t xml:space="preserve">11 00 00000 00000 000</t>
  </si>
  <si>
    <t xml:space="preserve">Массовый спорт</t>
  </si>
  <si>
    <t xml:space="preserve">11 02 00000 00000 000</t>
  </si>
  <si>
    <t xml:space="preserve">СРЕДСТВА МАССОВОЙ ИНФОРМАЦИИ</t>
  </si>
  <si>
    <t xml:space="preserve">12 00 00000 00000 000</t>
  </si>
  <si>
    <t xml:space="preserve">Периодическая печать и издательства</t>
  </si>
  <si>
    <t xml:space="preserve">12 02 00000 00000 000</t>
  </si>
  <si>
    <t xml:space="preserve">ОБСЛУЖИВАНИЕ ГОСУДАРСТВЕННОГО И МУНИЦИПАЛЬНОГО ДОЛГА</t>
  </si>
  <si>
    <t xml:space="preserve">13 00 00000 00000 000</t>
  </si>
  <si>
    <t xml:space="preserve">Обслуживание государственного внутреннего и муниципального долга</t>
  </si>
  <si>
    <t xml:space="preserve">13 01 00000 00000 000</t>
  </si>
  <si>
    <t xml:space="preserve">ИТОГО РАСХОДОВ</t>
  </si>
  <si>
    <t xml:space="preserve">Результат исполнения бюджета (дефицит"-".профицит "+")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</si>
</sst>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"/>
    <numFmt numFmtId="166" formatCode="@"/>
  </numFmts>
  <fonts count="10">
    <font>
      <sz val="1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Calibri"/>
      <family val="0"/>
      <charset val="1"/>
    </font>
    <font>
      <sz val="9"/>
      <name val="Calibri"/>
      <family val="0"/>
      <charset val="1"/>
    </font>
    <font>
      <sz val="9"/>
      <name val="Calibri"/>
      <family val="2"/>
      <charset val="204"/>
    </font>
    <font>
      <i val="true"/>
      <sz val="9"/>
      <name val="Calibri"/>
      <family val="0"/>
      <charset val="1"/>
    </font>
    <font>
      <b val="true"/>
      <sz val="9"/>
      <name val="Calibri"/>
      <family val="0"/>
      <charset val="1"/>
    </font>
    <font>
      <b val="true"/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5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9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8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I79" activeCellId="0" sqref="I79"/>
    </sheetView>
  </sheetViews>
  <sheetFormatPr defaultColWidth="8.74609375" defaultRowHeight="12.75" zeroHeight="false" outlineLevelRow="0" outlineLevelCol="0"/>
  <cols>
    <col collapsed="false" customWidth="true" hidden="false" outlineLevel="0" max="1" min="1" style="1" width="50"/>
    <col collapsed="false" customWidth="true" hidden="false" outlineLevel="0" max="2" min="2" style="1" width="22.17"/>
    <col collapsed="false" customWidth="true" hidden="false" outlineLevel="0" max="3" min="3" style="1" width="13"/>
    <col collapsed="false" customWidth="true" hidden="false" outlineLevel="0" max="4" min="4" style="2" width="13"/>
    <col collapsed="false" customWidth="true" hidden="false" outlineLevel="0" max="5" min="5" style="1" width="20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</row>
    <row r="2" customFormat="false" ht="15" hidden="false" customHeight="false" outlineLevel="0" collapsed="false">
      <c r="A2" s="3" t="s">
        <v>1</v>
      </c>
      <c r="B2" s="3"/>
      <c r="C2" s="3"/>
      <c r="D2" s="3"/>
      <c r="E2" s="3"/>
    </row>
    <row r="3" customFormat="false" ht="15" hidden="false" customHeight="false" outlineLevel="0" collapsed="false">
      <c r="A3" s="3" t="s">
        <v>2</v>
      </c>
      <c r="B3" s="3"/>
      <c r="C3" s="3"/>
      <c r="D3" s="3"/>
      <c r="E3" s="3"/>
    </row>
    <row r="4" customFormat="false" ht="12.75" hidden="false" customHeight="false" outlineLevel="0" collapsed="false">
      <c r="E4" s="4" t="s">
        <v>3</v>
      </c>
    </row>
    <row r="5" customFormat="false" ht="37.5" hidden="false" customHeight="true" outlineLevel="0" collapsed="false">
      <c r="A5" s="5" t="s">
        <v>4</v>
      </c>
      <c r="B5" s="6" t="s">
        <v>5</v>
      </c>
      <c r="C5" s="5" t="s">
        <v>6</v>
      </c>
      <c r="D5" s="5"/>
      <c r="E5" s="5" t="s">
        <v>7</v>
      </c>
    </row>
    <row r="6" customFormat="false" ht="12.75" hidden="false" customHeight="false" outlineLevel="0" collapsed="false">
      <c r="A6" s="5"/>
      <c r="B6" s="6"/>
      <c r="C6" s="5" t="n">
        <v>2024</v>
      </c>
      <c r="D6" s="7" t="n">
        <v>2025</v>
      </c>
      <c r="E6" s="5"/>
    </row>
    <row r="7" customFormat="false" ht="12.75" hidden="false" customHeight="false" outlineLevel="0" collapsed="false">
      <c r="A7" s="8" t="s">
        <v>8</v>
      </c>
      <c r="B7" s="8" t="n">
        <v>2</v>
      </c>
      <c r="C7" s="8" t="n">
        <v>3</v>
      </c>
      <c r="D7" s="9" t="n">
        <v>4</v>
      </c>
      <c r="E7" s="8" t="n">
        <v>5</v>
      </c>
    </row>
    <row r="8" customFormat="false" ht="12.75" hidden="false" customHeight="false" outlineLevel="0" collapsed="false">
      <c r="A8" s="10" t="s">
        <v>9</v>
      </c>
      <c r="B8" s="11" t="s">
        <v>10</v>
      </c>
      <c r="C8" s="12" t="n">
        <f aca="false">SUM(C9:C24)</f>
        <v>135925.6</v>
      </c>
      <c r="D8" s="13" t="n">
        <f aca="false">SUM(D9:D24)</f>
        <v>150530.6</v>
      </c>
      <c r="E8" s="12" t="n">
        <f aca="false">SUM(D8/C8)*100</f>
        <v>110.744848652498</v>
      </c>
    </row>
    <row r="9" customFormat="false" ht="14.9" hidden="false" customHeight="true" outlineLevel="0" collapsed="false">
      <c r="A9" s="14" t="s">
        <v>11</v>
      </c>
      <c r="B9" s="14" t="s">
        <v>12</v>
      </c>
      <c r="C9" s="15" t="n">
        <v>75080.7</v>
      </c>
      <c r="D9" s="16" t="n">
        <v>81514.8</v>
      </c>
      <c r="E9" s="12" t="n">
        <f aca="false">SUM(D9/C9)*100</f>
        <v>108.569579132853</v>
      </c>
    </row>
    <row r="10" customFormat="false" ht="27" hidden="false" customHeight="true" outlineLevel="0" collapsed="false">
      <c r="A10" s="14" t="s">
        <v>13</v>
      </c>
      <c r="B10" s="14" t="s">
        <v>14</v>
      </c>
      <c r="C10" s="15" t="n">
        <v>11547.3</v>
      </c>
      <c r="D10" s="16" t="n">
        <v>11266.9</v>
      </c>
      <c r="E10" s="12" t="n">
        <f aca="false">SUM(D10/C10)*100</f>
        <v>97.5717267239961</v>
      </c>
    </row>
    <row r="11" customFormat="false" ht="23.25" hidden="false" customHeight="true" outlineLevel="0" collapsed="false">
      <c r="A11" s="14" t="s">
        <v>15</v>
      </c>
      <c r="B11" s="14" t="s">
        <v>16</v>
      </c>
      <c r="C11" s="15" t="n">
        <v>13841.7</v>
      </c>
      <c r="D11" s="16" t="n">
        <v>21791.7</v>
      </c>
      <c r="E11" s="12" t="n">
        <f aca="false">SUM(D11/C11)*100</f>
        <v>157.435141637227</v>
      </c>
    </row>
    <row r="12" customFormat="false" ht="24.75" hidden="false" customHeight="true" outlineLevel="0" collapsed="false">
      <c r="A12" s="14" t="s">
        <v>17</v>
      </c>
      <c r="B12" s="14" t="s">
        <v>18</v>
      </c>
      <c r="C12" s="15" t="n">
        <v>1.7</v>
      </c>
      <c r="D12" s="16" t="n">
        <v>0</v>
      </c>
      <c r="E12" s="12" t="n">
        <f aca="false">SUM(D12/C12)*100</f>
        <v>0</v>
      </c>
    </row>
    <row r="13" customFormat="false" ht="15.65" hidden="false" customHeight="true" outlineLevel="0" collapsed="false">
      <c r="A13" s="14" t="s">
        <v>19</v>
      </c>
      <c r="B13" s="14" t="s">
        <v>20</v>
      </c>
      <c r="C13" s="15" t="n">
        <v>791.5</v>
      </c>
      <c r="D13" s="16" t="n">
        <v>5366.2</v>
      </c>
      <c r="E13" s="12" t="n">
        <f aca="false">SUM(D13/C13)*100</f>
        <v>677.978521794062</v>
      </c>
    </row>
    <row r="14" customFormat="false" ht="22.5" hidden="false" customHeight="true" outlineLevel="0" collapsed="false">
      <c r="A14" s="14" t="s">
        <v>21</v>
      </c>
      <c r="B14" s="14" t="s">
        <v>22</v>
      </c>
      <c r="C14" s="15" t="n">
        <v>3224.9</v>
      </c>
      <c r="D14" s="16" t="n">
        <v>2273.4</v>
      </c>
      <c r="E14" s="12" t="n">
        <f aca="false">SUM(D14/C14)*100</f>
        <v>70.4952091537722</v>
      </c>
    </row>
    <row r="15" customFormat="false" ht="12.75" hidden="false" customHeight="false" outlineLevel="0" collapsed="false">
      <c r="A15" s="14" t="s">
        <v>23</v>
      </c>
      <c r="B15" s="14" t="s">
        <v>24</v>
      </c>
      <c r="C15" s="15" t="n">
        <v>163.8</v>
      </c>
      <c r="D15" s="16" t="n">
        <v>186.3</v>
      </c>
      <c r="E15" s="12" t="n">
        <f aca="false">SUM(D15/C15)*100</f>
        <v>113.736263736264</v>
      </c>
    </row>
    <row r="16" customFormat="false" ht="15" hidden="false" customHeight="true" outlineLevel="0" collapsed="false">
      <c r="A16" s="17" t="s">
        <v>25</v>
      </c>
      <c r="B16" s="14" t="s">
        <v>26</v>
      </c>
      <c r="C16" s="15" t="n">
        <v>106.4</v>
      </c>
      <c r="D16" s="16" t="n">
        <v>87.6</v>
      </c>
      <c r="E16" s="12" t="n">
        <f aca="false">SUM(D16/C16)*100</f>
        <v>82.3308270676692</v>
      </c>
    </row>
    <row r="17" customFormat="false" ht="17.15" hidden="false" customHeight="true" outlineLevel="0" collapsed="false">
      <c r="A17" s="14" t="s">
        <v>27</v>
      </c>
      <c r="B17" s="14" t="s">
        <v>28</v>
      </c>
      <c r="C17" s="15" t="n">
        <v>9092.7</v>
      </c>
      <c r="D17" s="16" t="n">
        <v>7783.9</v>
      </c>
      <c r="E17" s="12" t="n">
        <f aca="false">SUM(D17/C17)*100</f>
        <v>85.6060356109846</v>
      </c>
    </row>
    <row r="18" customFormat="false" ht="17.9" hidden="false" customHeight="true" outlineLevel="0" collapsed="false">
      <c r="A18" s="14" t="s">
        <v>29</v>
      </c>
      <c r="B18" s="14" t="s">
        <v>30</v>
      </c>
      <c r="C18" s="15" t="n">
        <v>1189.7</v>
      </c>
      <c r="D18" s="16" t="n">
        <v>4756.4</v>
      </c>
      <c r="E18" s="12" t="n">
        <f aca="false">SUM(D18/C18)*100</f>
        <v>399.798268471043</v>
      </c>
    </row>
    <row r="19" customFormat="false" ht="23.1" hidden="false" customHeight="true" outlineLevel="0" collapsed="false">
      <c r="A19" s="14" t="s">
        <v>31</v>
      </c>
      <c r="B19" s="14" t="s">
        <v>32</v>
      </c>
      <c r="C19" s="15" t="n">
        <v>15076</v>
      </c>
      <c r="D19" s="16" t="n">
        <v>12482.6</v>
      </c>
      <c r="E19" s="12" t="n">
        <f aca="false">SUM(D19/C19)*100</f>
        <v>82.7978243565933</v>
      </c>
    </row>
    <row r="20" customFormat="false" ht="15.65" hidden="false" customHeight="true" outlineLevel="0" collapsed="false">
      <c r="A20" s="14" t="s">
        <v>33</v>
      </c>
      <c r="B20" s="14" t="s">
        <v>34</v>
      </c>
      <c r="C20" s="15" t="n">
        <v>189.8</v>
      </c>
      <c r="D20" s="16" t="n">
        <v>99.1</v>
      </c>
      <c r="E20" s="12" t="n">
        <f aca="false">SUM(D20/C20)*100</f>
        <v>52.2128556375132</v>
      </c>
    </row>
    <row r="21" customFormat="false" ht="21.6" hidden="false" customHeight="true" outlineLevel="0" collapsed="false">
      <c r="A21" s="14" t="s">
        <v>35</v>
      </c>
      <c r="B21" s="14" t="s">
        <v>36</v>
      </c>
      <c r="C21" s="15" t="n">
        <v>460.5</v>
      </c>
      <c r="D21" s="16" t="n">
        <v>1240.3</v>
      </c>
      <c r="E21" s="12" t="n">
        <f aca="false">SUM(D21/C21)*100</f>
        <v>269.337676438654</v>
      </c>
    </row>
    <row r="22" customFormat="false" ht="18.65" hidden="false" customHeight="true" outlineLevel="0" collapsed="false">
      <c r="A22" s="14" t="s">
        <v>37</v>
      </c>
      <c r="B22" s="14" t="s">
        <v>38</v>
      </c>
      <c r="C22" s="15" t="n">
        <v>3761.2</v>
      </c>
      <c r="D22" s="16" t="n">
        <v>175.3</v>
      </c>
      <c r="E22" s="12" t="n">
        <f aca="false">SUM(D22/C22)*100</f>
        <v>4.66074657024354</v>
      </c>
    </row>
    <row r="23" customFormat="false" ht="16.4" hidden="false" customHeight="true" outlineLevel="0" collapsed="false">
      <c r="A23" s="14" t="s">
        <v>39</v>
      </c>
      <c r="B23" s="14" t="s">
        <v>40</v>
      </c>
      <c r="C23" s="15" t="n">
        <v>768.3</v>
      </c>
      <c r="D23" s="16" t="n">
        <v>573.5</v>
      </c>
      <c r="E23" s="12" t="n">
        <f aca="false">SUM(D23/C23)*100</f>
        <v>74.6453208382143</v>
      </c>
    </row>
    <row r="24" customFormat="false" ht="15.65" hidden="false" customHeight="true" outlineLevel="0" collapsed="false">
      <c r="A24" s="14" t="s">
        <v>41</v>
      </c>
      <c r="B24" s="14" t="s">
        <v>42</v>
      </c>
      <c r="C24" s="15" t="n">
        <v>629.4</v>
      </c>
      <c r="D24" s="16" t="n">
        <v>932.6</v>
      </c>
      <c r="E24" s="12" t="n">
        <f aca="false">SUM(D24/C24)*100</f>
        <v>148.172863044169</v>
      </c>
    </row>
    <row r="25" customFormat="false" ht="12.75" hidden="false" customHeight="false" outlineLevel="0" collapsed="false">
      <c r="A25" s="10" t="s">
        <v>43</v>
      </c>
      <c r="B25" s="11" t="s">
        <v>44</v>
      </c>
      <c r="C25" s="12" t="n">
        <f aca="false">SUM(C26+C31+C32+C33)</f>
        <v>799451</v>
      </c>
      <c r="D25" s="13" t="n">
        <f aca="false">SUM(D26+D31+D33+D34+D32)</f>
        <v>899515</v>
      </c>
      <c r="E25" s="12" t="n">
        <f aca="false">SUM(D25/C25)*100</f>
        <v>112.516589509551</v>
      </c>
    </row>
    <row r="26" customFormat="false" ht="20.1" hidden="false" customHeight="true" outlineLevel="0" collapsed="false">
      <c r="A26" s="10" t="s">
        <v>45</v>
      </c>
      <c r="B26" s="11" t="s">
        <v>46</v>
      </c>
      <c r="C26" s="12" t="n">
        <f aca="false">SUM(C27:C30)</f>
        <v>798069.2</v>
      </c>
      <c r="D26" s="13" t="n">
        <f aca="false">SUM(D27:D30)</f>
        <v>898391.6</v>
      </c>
      <c r="E26" s="12" t="n">
        <f aca="false">SUM(D26/C26)*100</f>
        <v>112.5706392378</v>
      </c>
    </row>
    <row r="27" customFormat="false" ht="26.85" hidden="false" customHeight="true" outlineLevel="0" collapsed="false">
      <c r="A27" s="18" t="s">
        <v>47</v>
      </c>
      <c r="B27" s="14" t="s">
        <v>48</v>
      </c>
      <c r="C27" s="15" t="n">
        <v>294786.9</v>
      </c>
      <c r="D27" s="16" t="n">
        <v>303458.4</v>
      </c>
      <c r="E27" s="12" t="n">
        <f aca="false">SUM(D27/C27)*100</f>
        <v>102.941616469389</v>
      </c>
    </row>
    <row r="28" customFormat="false" ht="29.1" hidden="false" customHeight="true" outlineLevel="0" collapsed="false">
      <c r="A28" s="19" t="s">
        <v>49</v>
      </c>
      <c r="B28" s="14" t="s">
        <v>50</v>
      </c>
      <c r="C28" s="15" t="n">
        <v>28285.8</v>
      </c>
      <c r="D28" s="16" t="n">
        <v>36317.8</v>
      </c>
      <c r="E28" s="12" t="n">
        <f aca="false">SUM(D28/C28)*100</f>
        <v>128.395873547858</v>
      </c>
    </row>
    <row r="29" customFormat="false" ht="25.5" hidden="false" customHeight="true" outlineLevel="0" collapsed="false">
      <c r="A29" s="17" t="s">
        <v>51</v>
      </c>
      <c r="B29" s="14" t="s">
        <v>52</v>
      </c>
      <c r="C29" s="15" t="n">
        <v>454786.9</v>
      </c>
      <c r="D29" s="16" t="n">
        <v>533663.5</v>
      </c>
      <c r="E29" s="12" t="n">
        <f aca="false">SUM(D29/C29)*100</f>
        <v>117.343639405621</v>
      </c>
    </row>
    <row r="30" customFormat="false" ht="13.4" hidden="false" customHeight="true" outlineLevel="0" collapsed="false">
      <c r="A30" s="20" t="s">
        <v>53</v>
      </c>
      <c r="B30" s="14" t="s">
        <v>54</v>
      </c>
      <c r="C30" s="15" t="n">
        <v>20209.6</v>
      </c>
      <c r="D30" s="16" t="n">
        <v>24951.9</v>
      </c>
      <c r="E30" s="12" t="n">
        <f aca="false">SUM(D30/C30)*100</f>
        <v>123.465580714116</v>
      </c>
    </row>
    <row r="31" customFormat="false" ht="19.4" hidden="false" customHeight="false" outlineLevel="0" collapsed="false">
      <c r="A31" s="10" t="s">
        <v>55</v>
      </c>
      <c r="B31" s="11" t="s">
        <v>56</v>
      </c>
      <c r="C31" s="12" t="n">
        <v>0</v>
      </c>
      <c r="D31" s="13" t="n">
        <v>0</v>
      </c>
      <c r="E31" s="12" t="e">
        <f aca="false">SUM(D31/C31)*100</f>
        <v>#DIV/0!</v>
      </c>
    </row>
    <row r="32" customFormat="false" ht="28.35" hidden="false" customHeight="false" outlineLevel="0" collapsed="false">
      <c r="A32" s="10" t="s">
        <v>57</v>
      </c>
      <c r="B32" s="11" t="s">
        <v>58</v>
      </c>
      <c r="C32" s="12" t="n">
        <v>0</v>
      </c>
      <c r="D32" s="13" t="n">
        <v>560.6</v>
      </c>
      <c r="E32" s="12" t="e">
        <f aca="false">SUM(D32/C32)*100</f>
        <v>#DIV/0!</v>
      </c>
    </row>
    <row r="33" customFormat="false" ht="12.75" hidden="false" customHeight="false" outlineLevel="0" collapsed="false">
      <c r="A33" s="10" t="s">
        <v>59</v>
      </c>
      <c r="B33" s="11" t="s">
        <v>60</v>
      </c>
      <c r="C33" s="12" t="n">
        <v>1381.8</v>
      </c>
      <c r="D33" s="13" t="n">
        <v>1371.9</v>
      </c>
      <c r="E33" s="12" t="n">
        <f aca="false">SUM(D33/C33)*100</f>
        <v>99.2835432045159</v>
      </c>
    </row>
    <row r="34" customFormat="false" ht="31.3" hidden="false" customHeight="true" outlineLevel="0" collapsed="false">
      <c r="A34" s="10" t="s">
        <v>61</v>
      </c>
      <c r="B34" s="11" t="s">
        <v>62</v>
      </c>
      <c r="C34" s="12" t="n">
        <v>0</v>
      </c>
      <c r="D34" s="13" t="n">
        <v>-809.1</v>
      </c>
      <c r="E34" s="12" t="e">
        <f aca="false">SUM(D34/C34)*100</f>
        <v>#DIV/0!</v>
      </c>
    </row>
    <row r="35" customFormat="false" ht="12.75" hidden="false" customHeight="false" outlineLevel="0" collapsed="false">
      <c r="A35" s="10" t="s">
        <v>63</v>
      </c>
      <c r="B35" s="10"/>
      <c r="C35" s="12" t="n">
        <f aca="false">SUM(C8+C25)</f>
        <v>935376.6</v>
      </c>
      <c r="D35" s="13" t="n">
        <f aca="false">SUM(D8+D25)</f>
        <v>1050045.6</v>
      </c>
      <c r="E35" s="12" t="n">
        <f aca="false">SUM(D35/C35)*100</f>
        <v>112.259126431001</v>
      </c>
    </row>
    <row r="36" customFormat="false" ht="12.75" hidden="true" customHeight="false" outlineLevel="0" collapsed="false">
      <c r="A36" s="20"/>
      <c r="B36" s="20"/>
      <c r="C36" s="21" t="n">
        <f aca="false">SUM(C37:C43)</f>
        <v>229504.3</v>
      </c>
      <c r="D36" s="16"/>
      <c r="E36" s="15"/>
    </row>
    <row r="37" customFormat="false" ht="12.75" hidden="false" customHeight="false" outlineLevel="0" collapsed="false">
      <c r="A37" s="10" t="s">
        <v>64</v>
      </c>
      <c r="B37" s="22" t="s">
        <v>65</v>
      </c>
      <c r="C37" s="21" t="n">
        <f aca="false">SUM(C38:C44)</f>
        <v>173246.7</v>
      </c>
      <c r="D37" s="13" t="n">
        <f aca="false">SUM(D38:D44)</f>
        <v>75701.2</v>
      </c>
      <c r="E37" s="12" t="n">
        <f aca="false">SUM(D37/C37)*100</f>
        <v>43.6956086320836</v>
      </c>
    </row>
    <row r="38" customFormat="false" ht="19.4" hidden="false" customHeight="false" outlineLevel="0" collapsed="false">
      <c r="A38" s="20" t="s">
        <v>66</v>
      </c>
      <c r="B38" s="23" t="s">
        <v>67</v>
      </c>
      <c r="C38" s="24" t="n">
        <v>2116.1</v>
      </c>
      <c r="D38" s="16" t="n">
        <v>1383.4</v>
      </c>
      <c r="E38" s="12" t="n">
        <f aca="false">SUM(D38/C38)*100</f>
        <v>65.3749822787203</v>
      </c>
    </row>
    <row r="39" customFormat="false" ht="28.35" hidden="false" customHeight="false" outlineLevel="0" collapsed="false">
      <c r="A39" s="20" t="s">
        <v>68</v>
      </c>
      <c r="B39" s="23" t="s">
        <v>69</v>
      </c>
      <c r="C39" s="24" t="n">
        <v>2241.5</v>
      </c>
      <c r="D39" s="16" t="n">
        <v>1443.1</v>
      </c>
      <c r="E39" s="12" t="n">
        <f aca="false">SUM(D39/C39)*100</f>
        <v>64.380994869507</v>
      </c>
    </row>
    <row r="40" customFormat="false" ht="28.35" hidden="false" customHeight="false" outlineLevel="0" collapsed="false">
      <c r="A40" s="20" t="s">
        <v>70</v>
      </c>
      <c r="B40" s="23" t="s">
        <v>71</v>
      </c>
      <c r="C40" s="24" t="n">
        <v>38300.8</v>
      </c>
      <c r="D40" s="16" t="n">
        <v>25993.4</v>
      </c>
      <c r="E40" s="12" t="n">
        <f aca="false">SUM(D40/C40)*100</f>
        <v>67.866467541148</v>
      </c>
    </row>
    <row r="41" customFormat="false" ht="12.75" hidden="false" customHeight="false" outlineLevel="0" collapsed="false">
      <c r="A41" s="20" t="s">
        <v>72</v>
      </c>
      <c r="B41" s="23" t="s">
        <v>73</v>
      </c>
      <c r="C41" s="24" t="n">
        <v>2.9</v>
      </c>
      <c r="D41" s="16" t="n">
        <v>2.9</v>
      </c>
      <c r="E41" s="12" t="n">
        <f aca="false">SUM(D41/C41)*100</f>
        <v>100</v>
      </c>
    </row>
    <row r="42" customFormat="false" ht="28.35" hidden="false" customHeight="false" outlineLevel="0" collapsed="false">
      <c r="A42" s="20" t="s">
        <v>74</v>
      </c>
      <c r="B42" s="23" t="s">
        <v>75</v>
      </c>
      <c r="C42" s="24" t="n">
        <v>11496.3</v>
      </c>
      <c r="D42" s="16" t="n">
        <v>7500.4</v>
      </c>
      <c r="E42" s="12" t="n">
        <f aca="false">SUM(D42/C42)*100</f>
        <v>65.2418604246584</v>
      </c>
    </row>
    <row r="43" customFormat="false" ht="12.75" hidden="false" customHeight="true" outlineLevel="0" collapsed="false">
      <c r="A43" s="20" t="s">
        <v>76</v>
      </c>
      <c r="B43" s="23" t="s">
        <v>77</v>
      </c>
      <c r="C43" s="24" t="n">
        <v>2100</v>
      </c>
      <c r="D43" s="16" t="n">
        <v>0</v>
      </c>
      <c r="E43" s="12" t="n">
        <f aca="false">SUM(D43/C43)*100</f>
        <v>0</v>
      </c>
    </row>
    <row r="44" customFormat="false" ht="12.75" hidden="false" customHeight="false" outlineLevel="0" collapsed="false">
      <c r="A44" s="20" t="s">
        <v>78</v>
      </c>
      <c r="B44" s="23" t="s">
        <v>79</v>
      </c>
      <c r="C44" s="24" t="n">
        <v>116989.1</v>
      </c>
      <c r="D44" s="16" t="n">
        <v>39378</v>
      </c>
      <c r="E44" s="12" t="n">
        <f aca="false">SUM(D44/C44)*100</f>
        <v>33.659546060274</v>
      </c>
    </row>
    <row r="45" customFormat="false" ht="12.75" hidden="false" customHeight="false" outlineLevel="0" collapsed="false">
      <c r="A45" s="10" t="s">
        <v>80</v>
      </c>
      <c r="B45" s="22" t="s">
        <v>81</v>
      </c>
      <c r="C45" s="21" t="n">
        <f aca="false">C46</f>
        <v>1638.2</v>
      </c>
      <c r="D45" s="13" t="n">
        <f aca="false">D46</f>
        <v>830.5</v>
      </c>
      <c r="E45" s="12" t="n">
        <f aca="false">SUM(D45/C45)*100</f>
        <v>50.6958857282383</v>
      </c>
    </row>
    <row r="46" customFormat="false" ht="12.75" hidden="false" customHeight="false" outlineLevel="0" collapsed="false">
      <c r="A46" s="20" t="s">
        <v>82</v>
      </c>
      <c r="B46" s="23" t="s">
        <v>83</v>
      </c>
      <c r="C46" s="24" t="n">
        <v>1638.2</v>
      </c>
      <c r="D46" s="16" t="n">
        <v>830.5</v>
      </c>
      <c r="E46" s="12" t="n">
        <f aca="false">SUM(D46/C46)*100</f>
        <v>50.6958857282383</v>
      </c>
    </row>
    <row r="47" customFormat="false" ht="19.4" hidden="false" customHeight="false" outlineLevel="0" collapsed="false">
      <c r="A47" s="10" t="s">
        <v>84</v>
      </c>
      <c r="B47" s="22" t="s">
        <v>85</v>
      </c>
      <c r="C47" s="21" t="n">
        <f aca="false">SUM(C48:C50)</f>
        <v>36441.6</v>
      </c>
      <c r="D47" s="13" t="n">
        <f aca="false">SUM(D48:D50)</f>
        <v>29278.8</v>
      </c>
      <c r="E47" s="12" t="n">
        <f aca="false">SUM(D47/C47)*100</f>
        <v>80.3444415173867</v>
      </c>
    </row>
    <row r="48" customFormat="false" ht="19.4" hidden="false" customHeight="false" outlineLevel="0" collapsed="false">
      <c r="A48" s="20" t="s">
        <v>86</v>
      </c>
      <c r="B48" s="23" t="s">
        <v>87</v>
      </c>
      <c r="C48" s="24" t="n">
        <v>97.7</v>
      </c>
      <c r="D48" s="16" t="n">
        <v>0</v>
      </c>
      <c r="E48" s="12" t="n">
        <f aca="false">SUM(D48/C48)*100</f>
        <v>0</v>
      </c>
    </row>
    <row r="49" customFormat="false" ht="26.25" hidden="false" customHeight="true" outlineLevel="0" collapsed="false">
      <c r="A49" s="20" t="s">
        <v>88</v>
      </c>
      <c r="B49" s="23" t="s">
        <v>89</v>
      </c>
      <c r="C49" s="24" t="n">
        <v>1664.9</v>
      </c>
      <c r="D49" s="16" t="n">
        <v>18074.4</v>
      </c>
      <c r="E49" s="12" t="n">
        <f aca="false">SUM(D49/C49)*100</f>
        <v>1085.61475163673</v>
      </c>
    </row>
    <row r="50" customFormat="false" ht="19.4" hidden="false" customHeight="false" outlineLevel="0" collapsed="false">
      <c r="A50" s="20" t="s">
        <v>90</v>
      </c>
      <c r="B50" s="23" t="s">
        <v>91</v>
      </c>
      <c r="C50" s="24" t="n">
        <v>34679</v>
      </c>
      <c r="D50" s="16" t="n">
        <v>11204.4</v>
      </c>
      <c r="E50" s="12" t="n">
        <f aca="false">SUM(D50/C50)*100</f>
        <v>32.3088901064045</v>
      </c>
    </row>
    <row r="51" customFormat="false" ht="12.75" hidden="false" customHeight="false" outlineLevel="0" collapsed="false">
      <c r="A51" s="10" t="s">
        <v>92</v>
      </c>
      <c r="B51" s="22" t="s">
        <v>93</v>
      </c>
      <c r="C51" s="25" t="n">
        <f aca="false">SUM(C52:C55)</f>
        <v>48545.4</v>
      </c>
      <c r="D51" s="26" t="n">
        <f aca="false">SUM(D52:D55)</f>
        <v>100773.9</v>
      </c>
      <c r="E51" s="12" t="n">
        <f aca="false">SUM(D51/C51)*100</f>
        <v>207.586918636987</v>
      </c>
    </row>
    <row r="52" customFormat="false" ht="12.75" hidden="false" customHeight="false" outlineLevel="0" collapsed="false">
      <c r="A52" s="14" t="s">
        <v>94</v>
      </c>
      <c r="B52" s="23" t="s">
        <v>95</v>
      </c>
      <c r="C52" s="27" t="n">
        <v>20529.9</v>
      </c>
      <c r="D52" s="28" t="n">
        <v>86304.6</v>
      </c>
      <c r="E52" s="12" t="n">
        <f aca="false">SUM(D52/C52)*100</f>
        <v>420.384902020955</v>
      </c>
    </row>
    <row r="53" customFormat="false" ht="12.75" hidden="true" customHeight="true" outlineLevel="0" collapsed="false">
      <c r="A53" s="20" t="s">
        <v>96</v>
      </c>
      <c r="B53" s="23" t="s">
        <v>97</v>
      </c>
      <c r="C53" s="24" t="n">
        <v>0</v>
      </c>
      <c r="D53" s="16" t="n">
        <v>0</v>
      </c>
      <c r="E53" s="12" t="e">
        <f aca="false">SUM(D53/C53)*100</f>
        <v>#DIV/0!</v>
      </c>
    </row>
    <row r="54" customFormat="false" ht="12.75" hidden="false" customHeight="false" outlineLevel="0" collapsed="false">
      <c r="A54" s="20" t="s">
        <v>98</v>
      </c>
      <c r="B54" s="23" t="s">
        <v>99</v>
      </c>
      <c r="C54" s="24" t="n">
        <v>26999.9</v>
      </c>
      <c r="D54" s="16" t="n">
        <v>14424.6</v>
      </c>
      <c r="E54" s="12" t="n">
        <f aca="false">SUM(D54/C54)*100</f>
        <v>53.4246423134901</v>
      </c>
    </row>
    <row r="55" customFormat="false" ht="12.75" hidden="false" customHeight="true" outlineLevel="0" collapsed="false">
      <c r="A55" s="20" t="s">
        <v>100</v>
      </c>
      <c r="B55" s="23" t="s">
        <v>101</v>
      </c>
      <c r="C55" s="24" t="n">
        <v>1015.6</v>
      </c>
      <c r="D55" s="16" t="n">
        <v>44.7</v>
      </c>
      <c r="E55" s="12" t="n">
        <f aca="false">SUM(D55/C55)*100</f>
        <v>4.40133910988578</v>
      </c>
    </row>
    <row r="56" customFormat="false" ht="12.75" hidden="false" customHeight="false" outlineLevel="0" collapsed="false">
      <c r="A56" s="10" t="s">
        <v>102</v>
      </c>
      <c r="B56" s="22" t="s">
        <v>103</v>
      </c>
      <c r="C56" s="25" t="n">
        <f aca="false">C57+C58+C59</f>
        <v>196682.1</v>
      </c>
      <c r="D56" s="26" t="n">
        <f aca="false">D57+D58+D59</f>
        <v>25452.1</v>
      </c>
      <c r="E56" s="12" t="n">
        <f aca="false">SUM(D56/C56)*100</f>
        <v>12.9407302443893</v>
      </c>
    </row>
    <row r="57" customFormat="false" ht="12.75" hidden="false" customHeight="false" outlineLevel="0" collapsed="false">
      <c r="A57" s="20" t="s">
        <v>104</v>
      </c>
      <c r="B57" s="23" t="s">
        <v>105</v>
      </c>
      <c r="C57" s="24" t="n">
        <v>3033</v>
      </c>
      <c r="D57" s="16" t="n">
        <v>2315.1</v>
      </c>
      <c r="E57" s="12" t="n">
        <f aca="false">SUM(D57/C57)*100</f>
        <v>76.3303659742829</v>
      </c>
    </row>
    <row r="58" customFormat="false" ht="12.75" hidden="false" customHeight="false" outlineLevel="0" collapsed="false">
      <c r="A58" s="20" t="s">
        <v>106</v>
      </c>
      <c r="B58" s="23" t="s">
        <v>107</v>
      </c>
      <c r="C58" s="24" t="n">
        <v>164053</v>
      </c>
      <c r="D58" s="16" t="n">
        <v>12876.2</v>
      </c>
      <c r="E58" s="12" t="n">
        <f aca="false">SUM(D58/C58)*100</f>
        <v>7.84880495937289</v>
      </c>
    </row>
    <row r="59" customFormat="false" ht="12.75" hidden="false" customHeight="false" outlineLevel="0" collapsed="false">
      <c r="A59" s="20" t="s">
        <v>108</v>
      </c>
      <c r="B59" s="23" t="s">
        <v>109</v>
      </c>
      <c r="C59" s="24" t="n">
        <v>29596.1</v>
      </c>
      <c r="D59" s="16" t="n">
        <v>10260.8</v>
      </c>
      <c r="E59" s="12" t="n">
        <f aca="false">SUM(D59/C59)*100</f>
        <v>34.6694327968888</v>
      </c>
    </row>
    <row r="60" customFormat="false" ht="12.75" hidden="true" customHeight="false" outlineLevel="0" collapsed="false">
      <c r="A60" s="10" t="s">
        <v>110</v>
      </c>
      <c r="B60" s="22" t="s">
        <v>111</v>
      </c>
      <c r="C60" s="25" t="n">
        <f aca="false">C61</f>
        <v>0</v>
      </c>
      <c r="D60" s="26" t="n">
        <f aca="false">D61</f>
        <v>0</v>
      </c>
      <c r="E60" s="12" t="e">
        <f aca="false">SUM(D60/C60)*100</f>
        <v>#DIV/0!</v>
      </c>
    </row>
    <row r="61" customFormat="false" ht="12.75" hidden="true" customHeight="false" outlineLevel="0" collapsed="false">
      <c r="A61" s="20" t="s">
        <v>112</v>
      </c>
      <c r="B61" s="23" t="s">
        <v>113</v>
      </c>
      <c r="C61" s="24"/>
      <c r="D61" s="16"/>
      <c r="E61" s="12" t="e">
        <f aca="false">SUM(D61/C61)*100</f>
        <v>#DIV/0!</v>
      </c>
    </row>
    <row r="62" customFormat="false" ht="12.75" hidden="false" customHeight="false" outlineLevel="0" collapsed="false">
      <c r="A62" s="10" t="s">
        <v>114</v>
      </c>
      <c r="B62" s="22" t="s">
        <v>115</v>
      </c>
      <c r="C62" s="25" t="n">
        <f aca="false">C63+C64+C65+C66+C67+C68</f>
        <v>649963.3</v>
      </c>
      <c r="D62" s="26" t="n">
        <f aca="false">D63+D64+D65+D66+D67+D68</f>
        <v>491214.2</v>
      </c>
      <c r="E62" s="12" t="n">
        <f aca="false">SUM(D62/C62)*100</f>
        <v>75.5756825039198</v>
      </c>
    </row>
    <row r="63" customFormat="false" ht="12.75" hidden="false" customHeight="false" outlineLevel="0" collapsed="false">
      <c r="A63" s="20" t="s">
        <v>116</v>
      </c>
      <c r="B63" s="23" t="s">
        <v>117</v>
      </c>
      <c r="C63" s="24" t="n">
        <v>153336.5</v>
      </c>
      <c r="D63" s="16" t="n">
        <v>112560.6</v>
      </c>
      <c r="E63" s="12" t="n">
        <f aca="false">SUM(D63/C63)*100</f>
        <v>73.4075709306004</v>
      </c>
    </row>
    <row r="64" customFormat="false" ht="12.75" hidden="false" customHeight="false" outlineLevel="0" collapsed="false">
      <c r="A64" s="20" t="s">
        <v>118</v>
      </c>
      <c r="B64" s="23" t="s">
        <v>119</v>
      </c>
      <c r="C64" s="24" t="n">
        <v>389859.9</v>
      </c>
      <c r="D64" s="16" t="n">
        <v>303310.5</v>
      </c>
      <c r="E64" s="12" t="n">
        <f aca="false">SUM(D64/C64)*100</f>
        <v>77.7998711844947</v>
      </c>
    </row>
    <row r="65" customFormat="false" ht="12.75" hidden="false" customHeight="false" outlineLevel="0" collapsed="false">
      <c r="A65" s="20" t="s">
        <v>120</v>
      </c>
      <c r="B65" s="23" t="s">
        <v>121</v>
      </c>
      <c r="C65" s="27" t="n">
        <v>66079.9</v>
      </c>
      <c r="D65" s="28" t="n">
        <v>50299.6</v>
      </c>
      <c r="E65" s="12" t="n">
        <f aca="false">SUM(D65/C65)*100</f>
        <v>76.1193645874161</v>
      </c>
    </row>
    <row r="66" customFormat="false" ht="24" hidden="false" customHeight="true" outlineLevel="0" collapsed="false">
      <c r="A66" s="20" t="s">
        <v>122</v>
      </c>
      <c r="B66" s="23" t="s">
        <v>123</v>
      </c>
      <c r="C66" s="24" t="n">
        <v>200.5</v>
      </c>
      <c r="D66" s="16" t="n">
        <v>1</v>
      </c>
      <c r="E66" s="12" t="n">
        <f aca="false">SUM(D66/C66)*100</f>
        <v>0.498753117206983</v>
      </c>
    </row>
    <row r="67" customFormat="false" ht="12.75" hidden="false" customHeight="false" outlineLevel="0" collapsed="false">
      <c r="A67" s="20" t="s">
        <v>124</v>
      </c>
      <c r="B67" s="23" t="s">
        <v>125</v>
      </c>
      <c r="C67" s="24" t="n">
        <v>2048.6</v>
      </c>
      <c r="D67" s="16" t="n">
        <v>921.7</v>
      </c>
      <c r="E67" s="12" t="n">
        <f aca="false">SUM(D67/C67)*100</f>
        <v>44.9917016499073</v>
      </c>
    </row>
    <row r="68" customFormat="false" ht="12.75" hidden="false" customHeight="false" outlineLevel="0" collapsed="false">
      <c r="A68" s="20" t="s">
        <v>126</v>
      </c>
      <c r="B68" s="23" t="s">
        <v>127</v>
      </c>
      <c r="C68" s="24" t="n">
        <v>38437.9</v>
      </c>
      <c r="D68" s="16" t="n">
        <v>24120.8</v>
      </c>
      <c r="E68" s="12" t="n">
        <f aca="false">SUM(D68/C68)*100</f>
        <v>62.7526477773239</v>
      </c>
    </row>
    <row r="69" customFormat="false" ht="12.75" hidden="false" customHeight="false" outlineLevel="0" collapsed="false">
      <c r="A69" s="10" t="s">
        <v>128</v>
      </c>
      <c r="B69" s="22" t="s">
        <v>129</v>
      </c>
      <c r="C69" s="25" t="n">
        <f aca="false">C70+C71</f>
        <v>183176.5</v>
      </c>
      <c r="D69" s="26" t="n">
        <f aca="false">D70+D71</f>
        <v>120718</v>
      </c>
      <c r="E69" s="12" t="n">
        <f aca="false">SUM(D69/C69)*100</f>
        <v>65.9025584613747</v>
      </c>
    </row>
    <row r="70" customFormat="false" ht="12.75" hidden="false" customHeight="false" outlineLevel="0" collapsed="false">
      <c r="A70" s="20" t="s">
        <v>130</v>
      </c>
      <c r="B70" s="23" t="s">
        <v>131</v>
      </c>
      <c r="C70" s="27" t="n">
        <v>137003.5</v>
      </c>
      <c r="D70" s="28" t="n">
        <v>87895.6</v>
      </c>
      <c r="E70" s="12" t="n">
        <f aca="false">SUM(D70/C70)*100</f>
        <v>64.1557332476908</v>
      </c>
    </row>
    <row r="71" customFormat="false" ht="12.75" hidden="false" customHeight="false" outlineLevel="0" collapsed="false">
      <c r="A71" s="20" t="s">
        <v>132</v>
      </c>
      <c r="B71" s="23" t="s">
        <v>133</v>
      </c>
      <c r="C71" s="27" t="n">
        <v>46173</v>
      </c>
      <c r="D71" s="28" t="n">
        <v>32822.4</v>
      </c>
      <c r="E71" s="12" t="n">
        <f aca="false">SUM(D71/C71)*100</f>
        <v>71.0856994347346</v>
      </c>
    </row>
    <row r="72" customFormat="false" ht="12.75" hidden="false" customHeight="false" outlineLevel="0" collapsed="false">
      <c r="A72" s="11" t="s">
        <v>134</v>
      </c>
      <c r="B72" s="22" t="s">
        <v>135</v>
      </c>
      <c r="C72" s="25" t="n">
        <f aca="false">C73+C74+C75+C76+C77</f>
        <v>212327.8</v>
      </c>
      <c r="D72" s="26" t="n">
        <f aca="false">D73+D74+D75+D76+D77</f>
        <v>206467.8</v>
      </c>
      <c r="E72" s="12" t="n">
        <f aca="false">SUM(D72/C72)*100</f>
        <v>97.2401164614337</v>
      </c>
    </row>
    <row r="73" customFormat="false" ht="12.75" hidden="false" customHeight="false" outlineLevel="0" collapsed="false">
      <c r="A73" s="20" t="s">
        <v>136</v>
      </c>
      <c r="B73" s="23" t="s">
        <v>137</v>
      </c>
      <c r="C73" s="24" t="n">
        <v>9787.2</v>
      </c>
      <c r="D73" s="16" t="n">
        <v>6046.4</v>
      </c>
      <c r="E73" s="12" t="n">
        <f aca="false">SUM(D73/C73)*100</f>
        <v>61.7786496648684</v>
      </c>
    </row>
    <row r="74" customFormat="false" ht="12.75" hidden="false" customHeight="false" outlineLevel="0" collapsed="false">
      <c r="A74" s="20" t="s">
        <v>138</v>
      </c>
      <c r="B74" s="23" t="s">
        <v>139</v>
      </c>
      <c r="C74" s="27" t="n">
        <v>89181.4</v>
      </c>
      <c r="D74" s="28" t="n">
        <v>48746</v>
      </c>
      <c r="E74" s="12" t="n">
        <f aca="false">SUM(D74/C74)*100</f>
        <v>54.6593796464285</v>
      </c>
    </row>
    <row r="75" customFormat="false" ht="12.75" hidden="false" customHeight="false" outlineLevel="0" collapsed="false">
      <c r="A75" s="20" t="s">
        <v>140</v>
      </c>
      <c r="B75" s="23" t="s">
        <v>141</v>
      </c>
      <c r="C75" s="24" t="n">
        <v>11598.1</v>
      </c>
      <c r="D75" s="16" t="n">
        <v>7500.7</v>
      </c>
      <c r="E75" s="12" t="n">
        <f aca="false">SUM(D75/C75)*100</f>
        <v>64.6717996913287</v>
      </c>
    </row>
    <row r="76" customFormat="false" ht="12.75" hidden="false" customHeight="false" outlineLevel="0" collapsed="false">
      <c r="A76" s="20" t="s">
        <v>142</v>
      </c>
      <c r="B76" s="23" t="s">
        <v>143</v>
      </c>
      <c r="C76" s="24" t="n">
        <v>84200.8</v>
      </c>
      <c r="D76" s="16" t="n">
        <v>131133.3</v>
      </c>
      <c r="E76" s="12" t="n">
        <f aca="false">SUM(D76/C76)*100</f>
        <v>155.738781579272</v>
      </c>
    </row>
    <row r="77" customFormat="false" ht="12.75" hidden="false" customHeight="false" outlineLevel="0" collapsed="false">
      <c r="A77" s="20" t="s">
        <v>144</v>
      </c>
      <c r="B77" s="23" t="s">
        <v>145</v>
      </c>
      <c r="C77" s="24" t="n">
        <v>17560.3</v>
      </c>
      <c r="D77" s="16" t="n">
        <v>13041.4</v>
      </c>
      <c r="E77" s="12" t="n">
        <f aca="false">SUM(D77/C77)*100</f>
        <v>74.266384970644</v>
      </c>
    </row>
    <row r="78" customFormat="false" ht="12.75" hidden="false" customHeight="false" outlineLevel="0" collapsed="false">
      <c r="A78" s="11" t="s">
        <v>146</v>
      </c>
      <c r="B78" s="22" t="s">
        <v>147</v>
      </c>
      <c r="C78" s="25" t="n">
        <f aca="false">C79</f>
        <v>313.4</v>
      </c>
      <c r="D78" s="26" t="n">
        <f aca="false">D79</f>
        <v>116.6</v>
      </c>
      <c r="E78" s="12" t="n">
        <f aca="false">SUM(D78/C78)*100</f>
        <v>37.2048500319081</v>
      </c>
    </row>
    <row r="79" customFormat="false" ht="12.75" hidden="false" customHeight="false" outlineLevel="0" collapsed="false">
      <c r="A79" s="14" t="s">
        <v>148</v>
      </c>
      <c r="B79" s="23" t="s">
        <v>149</v>
      </c>
      <c r="C79" s="24" t="n">
        <v>313.4</v>
      </c>
      <c r="D79" s="16" t="n">
        <v>116.6</v>
      </c>
      <c r="E79" s="12" t="n">
        <f aca="false">SUM(D79/C79)*100</f>
        <v>37.2048500319081</v>
      </c>
    </row>
    <row r="80" customFormat="false" ht="12.75" hidden="false" customHeight="false" outlineLevel="0" collapsed="false">
      <c r="A80" s="11" t="s">
        <v>150</v>
      </c>
      <c r="B80" s="22" t="s">
        <v>151</v>
      </c>
      <c r="C80" s="25" t="n">
        <f aca="false">C81</f>
        <v>1820.7</v>
      </c>
      <c r="D80" s="26" t="n">
        <f aca="false">D81</f>
        <v>950.7</v>
      </c>
      <c r="E80" s="12" t="n">
        <f aca="false">SUM(D80/C80)*100</f>
        <v>52.216180589883</v>
      </c>
    </row>
    <row r="81" customFormat="false" ht="12.75" hidden="false" customHeight="false" outlineLevel="0" collapsed="false">
      <c r="A81" s="14" t="s">
        <v>152</v>
      </c>
      <c r="B81" s="23" t="s">
        <v>153</v>
      </c>
      <c r="C81" s="24" t="n">
        <v>1820.7</v>
      </c>
      <c r="D81" s="16" t="n">
        <v>950.7</v>
      </c>
      <c r="E81" s="12" t="n">
        <f aca="false">SUM(D81/C81)*100</f>
        <v>52.216180589883</v>
      </c>
    </row>
    <row r="82" customFormat="false" ht="19.4" hidden="false" customHeight="false" outlineLevel="0" collapsed="false">
      <c r="A82" s="11" t="s">
        <v>154</v>
      </c>
      <c r="B82" s="22" t="s">
        <v>155</v>
      </c>
      <c r="C82" s="21" t="n">
        <f aca="false">C83</f>
        <v>0</v>
      </c>
      <c r="D82" s="13" t="n">
        <f aca="false">D83</f>
        <v>0</v>
      </c>
      <c r="E82" s="12" t="e">
        <f aca="false">SUM(D82/C82)*100</f>
        <v>#DIV/0!</v>
      </c>
    </row>
    <row r="83" customFormat="false" ht="19.4" hidden="true" customHeight="false" outlineLevel="0" collapsed="false">
      <c r="A83" s="14" t="s">
        <v>156</v>
      </c>
      <c r="B83" s="23" t="s">
        <v>157</v>
      </c>
      <c r="C83" s="24" t="n">
        <v>0</v>
      </c>
      <c r="D83" s="16" t="n">
        <v>0</v>
      </c>
      <c r="E83" s="12" t="e">
        <f aca="false">SUM(D83/C83)*100</f>
        <v>#DIV/0!</v>
      </c>
    </row>
    <row r="84" customFormat="false" ht="12.75" hidden="false" customHeight="false" outlineLevel="0" collapsed="false">
      <c r="A84" s="10" t="s">
        <v>158</v>
      </c>
      <c r="B84" s="29"/>
      <c r="C84" s="21" t="n">
        <f aca="false">C37+C45+C47+C51+C56+C62+C69+C72+C78+C80+C82</f>
        <v>1504155.7</v>
      </c>
      <c r="D84" s="13" t="n">
        <f aca="false">D37+D45+D47+D51+D56+D62+D69+D72+D78+D80+D82</f>
        <v>1051503.8</v>
      </c>
      <c r="E84" s="12" t="n">
        <f aca="false">SUM(D84/C84)*100</f>
        <v>69.9065794850892</v>
      </c>
    </row>
    <row r="85" customFormat="false" ht="12.75" hidden="false" customHeight="false" outlineLevel="0" collapsed="false">
      <c r="A85" s="10" t="s">
        <v>159</v>
      </c>
      <c r="B85" s="10"/>
      <c r="C85" s="21" t="n">
        <f aca="false">SUM(C35-C84)</f>
        <v>-568779.1</v>
      </c>
      <c r="D85" s="13" t="n">
        <f aca="false">SUM(D35-D84)</f>
        <v>-1458.19999999995</v>
      </c>
      <c r="E85" s="12"/>
    </row>
  </sheetData>
  <mergeCells count="7">
    <mergeCell ref="A1:E1"/>
    <mergeCell ref="A2:E2"/>
    <mergeCell ref="A3:E3"/>
    <mergeCell ref="A5:A6"/>
    <mergeCell ref="B5:B6"/>
    <mergeCell ref="C5:D5"/>
    <mergeCell ref="E5:E6"/>
  </mergeCells>
  <printOptions headings="false" gridLines="false" gridLinesSet="true" horizontalCentered="false" verticalCentered="false"/>
  <pageMargins left="0.7875" right="0.39375" top="0.7875" bottom="0.7875" header="0.511811023622047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LibreOffice/24.8.4.2$Linux_X86_64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2022-03-01T04:43:30Z</dcterms:created>
  <dc:creator>Начальник ФУ ТМО</dc:creator>
  <dc:description/>
  <dc:language>ru-RU</dc:language>
  <cp:lastModifiedBy/>
  <cp:lastPrinted>2025-07-01T13:57:52Z</cp:lastPrinted>
  <dcterms:modified xsi:type="dcterms:W3CDTF">2025-07-01T15:57:27Z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